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95" windowHeight="8595" activeTab="0"/>
  </bookViews>
  <sheets>
    <sheet name="Лист1" sheetId="1" r:id="rId1"/>
  </sheets>
  <definedNames/>
  <calcPr fullCalcOnLoad="1"/>
</workbook>
</file>

<file path=xl/sharedStrings.xml><?xml version="1.0" encoding="utf-8"?>
<sst xmlns="http://schemas.openxmlformats.org/spreadsheetml/2006/main" count="111" uniqueCount="69">
  <si>
    <t>Ниже приводятся размеры выплат по Закону Республики Беларусь "О пенсионном обеспечении".</t>
  </si>
  <si>
    <t>Бюджет прожиточного минимума (БПМ)</t>
  </si>
  <si>
    <t>в ценах:</t>
  </si>
  <si>
    <t>▪</t>
  </si>
  <si>
    <t>по возрасту и за выслугу лет (статьи 25, 50-1 Закона)</t>
  </si>
  <si>
    <t>инвалидам I группы</t>
  </si>
  <si>
    <t>по инвалидности (статья 33 Закона)</t>
  </si>
  <si>
    <t>по случаю потери кормильца (статья 41-1 Закона)</t>
  </si>
  <si>
    <t>пенсионерам, достигшим 80-летнего возраста, детям-инвалидам в возрасте до 18 лет и инвалидам с детства II группы, а также одиноким пенсионерам, нуждающимся в постоянной посторонней помощи по заключению МРЭК или ВКК</t>
  </si>
  <si>
    <r>
      <t>Повышение пенсий</t>
    </r>
    <r>
      <rPr>
        <sz val="11"/>
        <rFont val="Arial Cyr"/>
        <family val="0"/>
      </rPr>
      <t xml:space="preserve"> (статья 68 Закона)</t>
    </r>
  </si>
  <si>
    <t>п."а" части первой</t>
  </si>
  <si>
    <r>
      <t>п."б" части первой</t>
    </r>
    <r>
      <rPr>
        <sz val="11"/>
        <rFont val="Arial Cyr"/>
        <family val="0"/>
      </rPr>
      <t xml:space="preserve"> </t>
    </r>
  </si>
  <si>
    <t xml:space="preserve">инвалидам войны I и II группы </t>
  </si>
  <si>
    <t>инвалидам войны III группы</t>
  </si>
  <si>
    <t xml:space="preserve">военнослужащим, лицам начальствующего и рядового состава органов внутренних дел, проходившим службу в составе действующей армии либо принимавшим участие в боевых действиях при выполнении интернационального долга, и партизанам </t>
  </si>
  <si>
    <t>лицам из числа вольнонаемного состава, проходившим службу или работавшим в составе действующей армии</t>
  </si>
  <si>
    <t>лицам, принимавшим участие в составе специальных формирований в разминировании территорий и объектов после освобождения от немецкой оккупации в 1943 - 1945 годах</t>
  </si>
  <si>
    <t>лицам, работавшим в период блокады города Ленинграда на предприятиях, в учреждениях и организациях города, и лицам, награжденным знаком "Жителю блокадного Ленинграда"</t>
  </si>
  <si>
    <t>бывшим узникам фашистских концлагерей (гетто и других мест принудительного содержания в период войны), если они не совершили в этот период преступлений против Родины</t>
  </si>
  <si>
    <t>инвалидам с детства вследствие ранения, контузии или увечья, связанных с боевыми действиями в период Великой Отечественной войны (либо с последствиями военных действий)</t>
  </si>
  <si>
    <t>лицам, награжденным орденами и медалями за самоотверженный труд и безупречную воинскую службу в тылу в годы Великой Отечественной войны</t>
  </si>
  <si>
    <t>п."в" части первой</t>
  </si>
  <si>
    <t>п."г" части первой</t>
  </si>
  <si>
    <t>п."д" части первой</t>
  </si>
  <si>
    <t>часть третья</t>
  </si>
  <si>
    <t>инвалидам с детства, инвалидность которым установлена пожизненно (устанавливается к пенсии по возрасту)</t>
  </si>
  <si>
    <t>родителям и женам (не вступившим в новый брак)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смерть которых связана с исполнением обязанностей военной службы (служебных обязанностей)</t>
  </si>
  <si>
    <t>детям - инвалидам с детства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смерть которых связана с исполнением обязанностей военной службы (служебных обязанностей), а также родителям, женам (не вступившим в новый брак) и детям-инвалидам с детства умерших инвалидов войны</t>
  </si>
  <si>
    <t>гражданам, необоснованно репрессированным по политическим, социальным, национальным, религиозным и иным мотивам в период репрессий 20 - 80-х годов, в том числе детям, находившимся вместе с родителями в местах лишения свободы, в ссылке, высылке, на спецпоселении, и впоследствии реабилитированным</t>
  </si>
  <si>
    <t>пенсионерам, достигшим 80-летнего возраста, а также другим одиноким пенсионерам, нуждающимся по заключению МРЭК или ВКК в постоянной посторонней помощи</t>
  </si>
  <si>
    <t>одиноким инвалидам II группы, нуждающимся по заключению МРЭК или ВКК в постоянной посторонней помощи, а также пенсионерам, достигшим 80-летнего возраста</t>
  </si>
  <si>
    <t>увеличение на:</t>
  </si>
  <si>
    <t>%</t>
  </si>
  <si>
    <t>увеличение выплаты на:</t>
  </si>
  <si>
    <t xml:space="preserve"> руб.</t>
  </si>
  <si>
    <t>руб.</t>
  </si>
  <si>
    <t>размер выплаты:</t>
  </si>
  <si>
    <t>доплата в размере 20 % средней заработной платы</t>
  </si>
  <si>
    <t>итого с учётом доплаты в размере 20 % средней заработной платы</t>
  </si>
  <si>
    <t>в % от минимальной пенсии по возрасту</t>
  </si>
  <si>
    <t>Минимальный размер пенсии по возрасту</t>
  </si>
  <si>
    <t>Минимальный размер пенсии по возрасту (статья 23 Закона)</t>
  </si>
  <si>
    <t>Социальные пенсии</t>
  </si>
  <si>
    <t>в % от БПМ</t>
  </si>
  <si>
    <t xml:space="preserve"> %</t>
  </si>
  <si>
    <t>инвалидам I группы, в том числе инвалидам с детства</t>
  </si>
  <si>
    <t xml:space="preserve">инвалидам с детства II группы </t>
  </si>
  <si>
    <t>инвалидам II группы (кроме инвалидов с детства), детям в случае потери кормильца (пункт "а" части третьей и часть четвертая статьи 35 Закона) на каждого ребенка</t>
  </si>
  <si>
    <t>инвалидам III группы</t>
  </si>
  <si>
    <t xml:space="preserve">детям-инвалидам в возрасте до 18 лет при степени утраты здоровья: </t>
  </si>
  <si>
    <t xml:space="preserve">     первой </t>
  </si>
  <si>
    <t xml:space="preserve">     второй</t>
  </si>
  <si>
    <t xml:space="preserve">     третьей</t>
  </si>
  <si>
    <t xml:space="preserve">     четвертой</t>
  </si>
  <si>
    <t>Надбавки к пенсиям</t>
  </si>
  <si>
    <t>75 лет</t>
  </si>
  <si>
    <t>80 лет</t>
  </si>
  <si>
    <r>
      <t xml:space="preserve">Доплаты к пенсиям неработающим пенсионерам, достигшим возраста </t>
    </r>
    <r>
      <rPr>
        <sz val="11"/>
        <rFont val="Arial Cyr"/>
        <family val="0"/>
      </rPr>
      <t>(п.1 Указа Президента Республики Беларусь от 16.01.2012 № 35)</t>
    </r>
  </si>
  <si>
    <t>Надбавки и доплаты к пенсиям, повышения пенсий</t>
  </si>
  <si>
    <t>Героям Беларуси, Героям Советского Союза, Героям Социалистического Труда, лицам, награжденным орденами Отечества трех степеней, орденами Славы трех степеней, орденами Трудовой Славы трех степеней</t>
  </si>
  <si>
    <t>донорам, награжденным нагрудным знаком отличия Министерства здравоохранения Республики Беларусь "Ганаровы донар Рэспублiкi Беларусь", знаком почета "Почетный донор Республики Беларусь", знаками "Почетный донор СССР", "Почетный донор Общества Красного Креста БССР", по достижении общеустановленного пенсионного возраста</t>
  </si>
  <si>
    <t>лицам, достигшим возраста: мужчины - 65 лет, женщины - 60 лет</t>
  </si>
  <si>
    <t>май 2018 г.</t>
  </si>
  <si>
    <t>С 1 мая 2018 г. произведён перерасчёт трудовых пенсий исходя из средней заработной платы работников для исчисления пенсий, примененной при предыдущем перерасчете пенсий, с повышением ее величины на 5,5 процента, - 696,88 руб. (Указ Президента Республики Беларусь от 26 апреля 2018г. № 142).</t>
  </si>
  <si>
    <t xml:space="preserve">С 1 мая 2018 г. в связи с изменением бюджета прожиточного минимума в среднем на душу населения произведены перерасчеты минимальных трудовых пенсий, надбавок и повышений к ним, доплат пенсионерам в возрасте старше 75 лет, социальных пенсий.                                                                                                                                                    </t>
  </si>
  <si>
    <r>
      <t xml:space="preserve">декабря 2017 </t>
    </r>
    <r>
      <rPr>
        <i/>
        <sz val="8"/>
        <rFont val="Arial Cyr"/>
        <family val="0"/>
      </rPr>
      <t>(применяется для расчета пенсий с февраля 2018 по апрель 2018)</t>
    </r>
  </si>
  <si>
    <t>в феврале-апреле 2018                             руб.</t>
  </si>
  <si>
    <r>
      <t xml:space="preserve">марта 2018 </t>
    </r>
    <r>
      <rPr>
        <i/>
        <sz val="8"/>
        <rFont val="Arial Cyr"/>
        <family val="0"/>
      </rPr>
      <t>(применяется для расчета пенсий с мая 2018 по июль 2018)</t>
    </r>
  </si>
  <si>
    <t>в мае-июле 2018                             руб.</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</si>
</sst>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00"/>
  </numFmts>
  <fonts count="55">
    <font>
      <sz val="10"/>
      <name val="Arial Cyr"/>
      <family val="0"/>
    </font>
    <font>
      <sz val="8"/>
      <name val="Arial Cyr"/>
      <family val="0"/>
    </font>
    <font>
      <sz val="12"/>
      <name val="Arial Cyr"/>
      <family val="0"/>
    </font>
    <font>
      <b/>
      <sz val="11"/>
      <name val="Arial Cyr"/>
      <family val="0"/>
    </font>
    <font>
      <b/>
      <sz val="10"/>
      <name val="Arial Cyr"/>
      <family val="0"/>
    </font>
    <font>
      <sz val="11"/>
      <name val="Arial Cyr"/>
      <family val="0"/>
    </font>
    <font>
      <sz val="9"/>
      <name val="Arial Cyr"/>
      <family val="0"/>
    </font>
    <font>
      <b/>
      <i/>
      <sz val="10"/>
      <name val="Arial Cyr"/>
      <family val="0"/>
    </font>
    <font>
      <i/>
      <sz val="11"/>
      <name val="Arial Cyr"/>
      <family val="0"/>
    </font>
    <font>
      <i/>
      <sz val="8"/>
      <name val="Arial Cyr"/>
      <family val="0"/>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22"/>
      <name val="Arial Cyr"/>
      <family val="0"/>
    </font>
    <font>
      <sz val="10"/>
      <color indexed="10"/>
      <name val="Arial Cyr"/>
      <family val="0"/>
    </font>
    <font>
      <sz val="8"/>
      <color indexed="9"/>
      <name val="Arial Cyr"/>
      <family val="0"/>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1499900072813034"/>
      <name val="Arial Cyr"/>
      <family val="0"/>
    </font>
    <font>
      <sz val="10"/>
      <color rgb="FFFF0000"/>
      <name val="Arial Cyr"/>
      <family val="0"/>
    </font>
    <font>
      <sz val="8"/>
      <color theme="0"/>
      <name val="Arial Cyr"/>
      <family val="0"/>
    </font>
    <font>
      <sz val="10"/>
      <color theme="1"/>
      <name val="Arial Cyr"/>
      <family val="0"/>
    </font>
    <font>
      <b/>
      <sz val="10"/>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3">
    <xf numFmtId="0" fontId="0" fillId="0" borderId="0" xfId="0" applyAlignment="1">
      <alignment/>
    </xf>
    <xf numFmtId="0" fontId="0" fillId="0" borderId="0" xfId="0" applyAlignment="1">
      <alignment vertical="center" wrapText="1"/>
    </xf>
    <xf numFmtId="0" fontId="0" fillId="0" borderId="10" xfId="0" applyBorder="1" applyAlignment="1">
      <alignment horizontal="center" vertical="center"/>
    </xf>
    <xf numFmtId="17" fontId="0" fillId="0" borderId="0" xfId="0" applyNumberFormat="1" applyAlignment="1">
      <alignment/>
    </xf>
    <xf numFmtId="3" fontId="4" fillId="0" borderId="0" xfId="0" applyNumberFormat="1" applyFont="1" applyAlignment="1">
      <alignment/>
    </xf>
    <xf numFmtId="0" fontId="5" fillId="0" borderId="0" xfId="0" applyFont="1" applyAlignment="1">
      <alignment/>
    </xf>
    <xf numFmtId="0" fontId="5" fillId="0" borderId="0" xfId="0" applyFont="1" applyAlignment="1">
      <alignment horizontal="center" vertical="center"/>
    </xf>
    <xf numFmtId="165" fontId="0" fillId="0" borderId="10" xfId="55" applyNumberFormat="1" applyFont="1" applyBorder="1" applyAlignment="1">
      <alignment horizontal="center" vertical="center"/>
    </xf>
    <xf numFmtId="3" fontId="0" fillId="0" borderId="0" xfId="0" applyNumberFormat="1" applyFill="1" applyAlignment="1">
      <alignment/>
    </xf>
    <xf numFmtId="3" fontId="3" fillId="0" borderId="0" xfId="0" applyNumberFormat="1" applyFont="1" applyFill="1" applyAlignment="1">
      <alignment horizontal="center" vertical="center"/>
    </xf>
    <xf numFmtId="165" fontId="3" fillId="0" borderId="0" xfId="55" applyNumberFormat="1" applyFont="1" applyAlignment="1">
      <alignment horizontal="center" vertical="center"/>
    </xf>
    <xf numFmtId="0" fontId="0" fillId="0" borderId="0" xfId="0" applyFont="1" applyAlignment="1">
      <alignment/>
    </xf>
    <xf numFmtId="0" fontId="3" fillId="0" borderId="0" xfId="0" applyFont="1" applyAlignment="1">
      <alignment horizontal="right"/>
    </xf>
    <xf numFmtId="3" fontId="0" fillId="0" borderId="0" xfId="0" applyNumberFormat="1" applyFont="1" applyFill="1" applyAlignment="1">
      <alignment/>
    </xf>
    <xf numFmtId="0" fontId="0" fillId="33" borderId="0" xfId="0" applyFill="1" applyAlignment="1">
      <alignment/>
    </xf>
    <xf numFmtId="3" fontId="4" fillId="0" borderId="0" xfId="0" applyNumberFormat="1" applyFont="1" applyFill="1" applyAlignment="1">
      <alignment/>
    </xf>
    <xf numFmtId="165" fontId="3" fillId="0" borderId="0" xfId="55" applyNumberFormat="1" applyFont="1" applyFill="1" applyAlignment="1">
      <alignment horizontal="center" vertical="center"/>
    </xf>
    <xf numFmtId="3" fontId="0" fillId="34" borderId="10" xfId="0" applyNumberFormat="1" applyFont="1" applyFill="1" applyBorder="1" applyAlignment="1">
      <alignment horizontal="center" vertical="center"/>
    </xf>
    <xf numFmtId="0" fontId="2" fillId="0" borderId="0" xfId="0" applyFont="1" applyAlignment="1">
      <alignment horizontal="left" vertical="center" wrapText="1"/>
    </xf>
    <xf numFmtId="3" fontId="0" fillId="0" borderId="0" xfId="0" applyNumberFormat="1" applyBorder="1" applyAlignment="1">
      <alignment vertical="center" wrapText="1"/>
    </xf>
    <xf numFmtId="0" fontId="50" fillId="0" borderId="0" xfId="0" applyFont="1" applyAlignment="1">
      <alignment/>
    </xf>
    <xf numFmtId="0" fontId="3" fillId="0" borderId="11" xfId="0" applyFont="1" applyBorder="1" applyAlignment="1">
      <alignment vertical="center" wrapText="1"/>
    </xf>
    <xf numFmtId="0" fontId="3" fillId="0" borderId="12" xfId="0" applyFont="1" applyBorder="1" applyAlignment="1">
      <alignment vertical="center" wrapText="1"/>
    </xf>
    <xf numFmtId="0" fontId="5" fillId="0" borderId="13" xfId="0" applyFont="1" applyBorder="1" applyAlignment="1">
      <alignment/>
    </xf>
    <xf numFmtId="0" fontId="5" fillId="0" borderId="14" xfId="0" applyFont="1" applyBorder="1" applyAlignment="1">
      <alignment/>
    </xf>
    <xf numFmtId="0" fontId="3" fillId="0" borderId="13" xfId="0" applyFont="1" applyBorder="1" applyAlignment="1">
      <alignment/>
    </xf>
    <xf numFmtId="0" fontId="0" fillId="0" borderId="14" xfId="0" applyBorder="1" applyAlignment="1">
      <alignment horizontal="right"/>
    </xf>
    <xf numFmtId="0" fontId="4" fillId="0" borderId="14" xfId="0" applyFont="1" applyBorder="1" applyAlignment="1">
      <alignment horizontal="right"/>
    </xf>
    <xf numFmtId="0" fontId="5" fillId="0" borderId="15" xfId="0" applyFont="1" applyBorder="1" applyAlignment="1">
      <alignment/>
    </xf>
    <xf numFmtId="0" fontId="3" fillId="0" borderId="16" xfId="0" applyFont="1" applyBorder="1" applyAlignment="1">
      <alignment horizontal="right"/>
    </xf>
    <xf numFmtId="0" fontId="5" fillId="0" borderId="13" xfId="0" applyFont="1" applyBorder="1" applyAlignment="1">
      <alignment vertical="center"/>
    </xf>
    <xf numFmtId="3" fontId="4" fillId="35" borderId="0" xfId="0" applyNumberFormat="1" applyFont="1" applyFill="1" applyBorder="1" applyAlignment="1">
      <alignment/>
    </xf>
    <xf numFmtId="3" fontId="3" fillId="35" borderId="14" xfId="0" applyNumberFormat="1" applyFont="1" applyFill="1" applyBorder="1" applyAlignment="1">
      <alignment vertical="center"/>
    </xf>
    <xf numFmtId="0" fontId="3" fillId="0" borderId="13" xfId="0" applyFont="1" applyBorder="1" applyAlignment="1">
      <alignment horizontal="center" vertical="center"/>
    </xf>
    <xf numFmtId="165" fontId="3" fillId="0" borderId="0" xfId="55" applyNumberFormat="1" applyFont="1" applyBorder="1" applyAlignment="1">
      <alignment horizontal="center" vertical="center"/>
    </xf>
    <xf numFmtId="3" fontId="3" fillId="35" borderId="14" xfId="0" applyNumberFormat="1" applyFont="1" applyFill="1" applyBorder="1" applyAlignment="1">
      <alignment horizontal="center" vertical="center"/>
    </xf>
    <xf numFmtId="0" fontId="7"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3" fontId="4" fillId="35" borderId="17" xfId="0" applyNumberFormat="1" applyFont="1" applyFill="1" applyBorder="1" applyAlignment="1">
      <alignment/>
    </xf>
    <xf numFmtId="165" fontId="3" fillId="0" borderId="17" xfId="55" applyNumberFormat="1" applyFont="1" applyBorder="1" applyAlignment="1">
      <alignment horizontal="center" vertical="center"/>
    </xf>
    <xf numFmtId="3" fontId="3" fillId="35" borderId="16" xfId="0" applyNumberFormat="1" applyFont="1" applyFill="1" applyBorder="1" applyAlignment="1">
      <alignment horizontal="center" vertical="center"/>
    </xf>
    <xf numFmtId="164" fontId="5" fillId="0" borderId="18" xfId="55" applyNumberFormat="1" applyFont="1" applyBorder="1" applyAlignment="1">
      <alignment vertical="center"/>
    </xf>
    <xf numFmtId="165" fontId="3" fillId="0" borderId="19" xfId="55" applyNumberFormat="1" applyFont="1" applyBorder="1" applyAlignment="1">
      <alignment horizontal="center" vertical="center"/>
    </xf>
    <xf numFmtId="0" fontId="5" fillId="0" borderId="11" xfId="0" applyFont="1" applyBorder="1" applyAlignment="1">
      <alignment horizontal="right" vertical="justify"/>
    </xf>
    <xf numFmtId="0" fontId="5" fillId="0" borderId="20" xfId="0" applyFont="1" applyBorder="1" applyAlignment="1">
      <alignment wrapText="1"/>
    </xf>
    <xf numFmtId="165" fontId="3" fillId="0" borderId="20" xfId="55" applyNumberFormat="1" applyFont="1" applyBorder="1" applyAlignment="1">
      <alignment horizontal="center" vertical="center"/>
    </xf>
    <xf numFmtId="0" fontId="5" fillId="0" borderId="13" xfId="0" applyFont="1" applyBorder="1" applyAlignment="1">
      <alignment horizontal="right" vertical="justify"/>
    </xf>
    <xf numFmtId="0" fontId="5" fillId="0" borderId="0" xfId="0" applyFont="1" applyBorder="1" applyAlignment="1">
      <alignment wrapText="1"/>
    </xf>
    <xf numFmtId="0" fontId="5" fillId="0" borderId="0"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center" wrapText="1"/>
    </xf>
    <xf numFmtId="0" fontId="5" fillId="0" borderId="21" xfId="0" applyFont="1" applyBorder="1" applyAlignment="1">
      <alignment horizontal="center" vertical="center"/>
    </xf>
    <xf numFmtId="0" fontId="5" fillId="0" borderId="19" xfId="0" applyFont="1" applyBorder="1" applyAlignment="1">
      <alignment horizontal="center" vertical="center"/>
    </xf>
    <xf numFmtId="164" fontId="4" fillId="0" borderId="20" xfId="55"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vertical="center" wrapText="1"/>
    </xf>
    <xf numFmtId="0" fontId="5" fillId="0" borderId="13" xfId="0" applyFont="1" applyBorder="1" applyAlignment="1">
      <alignment horizontal="right"/>
    </xf>
    <xf numFmtId="0" fontId="5" fillId="0" borderId="0" xfId="0" applyFont="1" applyBorder="1" applyAlignment="1">
      <alignment vertical="justify" wrapText="1"/>
    </xf>
    <xf numFmtId="0" fontId="5" fillId="0" borderId="15" xfId="0" applyFont="1" applyBorder="1" applyAlignment="1">
      <alignment horizontal="right" vertical="justify"/>
    </xf>
    <xf numFmtId="0" fontId="5" fillId="0" borderId="17" xfId="0" applyFont="1" applyBorder="1" applyAlignment="1">
      <alignment vertical="center" wrapText="1"/>
    </xf>
    <xf numFmtId="3" fontId="4" fillId="35" borderId="18"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applyAlignment="1">
      <alignment horizontal="center"/>
    </xf>
    <xf numFmtId="3" fontId="4" fillId="0" borderId="21" xfId="0" applyNumberFormat="1" applyFont="1" applyFill="1" applyBorder="1" applyAlignment="1">
      <alignment vertical="center" wrapText="1"/>
    </xf>
    <xf numFmtId="0" fontId="51" fillId="0" borderId="0" xfId="0" applyFont="1" applyAlignment="1">
      <alignment/>
    </xf>
    <xf numFmtId="0" fontId="52" fillId="0" borderId="0" xfId="0" applyFont="1" applyAlignment="1">
      <alignment/>
    </xf>
    <xf numFmtId="3" fontId="53" fillId="0" borderId="0" xfId="0" applyNumberFormat="1" applyFont="1" applyFill="1" applyAlignment="1">
      <alignment/>
    </xf>
    <xf numFmtId="3" fontId="10" fillId="35"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64" fontId="10" fillId="0" borderId="10" xfId="55" applyNumberFormat="1" applyFont="1" applyBorder="1" applyAlignment="1">
      <alignment horizontal="center" vertical="center" wrapText="1"/>
    </xf>
    <xf numFmtId="4" fontId="0" fillId="34" borderId="10" xfId="0" applyNumberFormat="1" applyFont="1" applyFill="1" applyBorder="1" applyAlignment="1">
      <alignment horizontal="center" vertical="center"/>
    </xf>
    <xf numFmtId="4" fontId="3" fillId="0" borderId="21"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2" fontId="3" fillId="35" borderId="14"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35" borderId="18"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35" borderId="21"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14" xfId="0" applyNumberFormat="1" applyFont="1" applyFill="1" applyBorder="1" applyAlignment="1">
      <alignment horizontal="center" vertical="center"/>
    </xf>
    <xf numFmtId="4" fontId="3" fillId="35" borderId="16"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3" fontId="0" fillId="34" borderId="10" xfId="0" applyNumberFormat="1" applyFill="1" applyBorder="1" applyAlignment="1">
      <alignment horizontal="center" vertical="center" wrapText="1"/>
    </xf>
    <xf numFmtId="3" fontId="54" fillId="0" borderId="0" xfId="0" applyNumberFormat="1" applyFont="1" applyAlignment="1">
      <alignment/>
    </xf>
    <xf numFmtId="165" fontId="3" fillId="0" borderId="21" xfId="55" applyNumberFormat="1" applyFont="1" applyBorder="1" applyAlignment="1">
      <alignment horizontal="center" vertical="center"/>
    </xf>
    <xf numFmtId="0" fontId="2" fillId="33" borderId="0" xfId="0" applyFont="1" applyFill="1" applyAlignment="1">
      <alignment/>
    </xf>
    <xf numFmtId="4" fontId="0" fillId="34" borderId="10" xfId="0" applyNumberFormat="1" applyFont="1" applyFill="1" applyBorder="1" applyAlignment="1">
      <alignment horizontal="center" vertical="center"/>
    </xf>
    <xf numFmtId="0" fontId="5" fillId="33" borderId="0" xfId="0" applyFont="1" applyFill="1" applyAlignment="1">
      <alignment horizontal="center" vertical="center" wrapText="1"/>
    </xf>
    <xf numFmtId="0" fontId="5" fillId="0" borderId="0" xfId="0" applyFont="1" applyAlignment="1">
      <alignment horizontal="center" vertical="center" wrapText="1"/>
    </xf>
    <xf numFmtId="0" fontId="6" fillId="0" borderId="13" xfId="0" applyFont="1" applyBorder="1" applyAlignment="1">
      <alignment horizontal="left" vertical="center" wrapText="1"/>
    </xf>
    <xf numFmtId="0" fontId="0" fillId="0" borderId="0" xfId="0" applyBorder="1" applyAlignment="1">
      <alignment/>
    </xf>
    <xf numFmtId="0" fontId="5" fillId="0" borderId="13" xfId="0" applyFont="1" applyBorder="1" applyAlignment="1">
      <alignment vertical="center" wrapText="1"/>
    </xf>
    <xf numFmtId="0" fontId="0" fillId="0" borderId="0" xfId="0" applyBorder="1" applyAlignment="1">
      <alignment vertical="center" wrapText="1"/>
    </xf>
    <xf numFmtId="0" fontId="5" fillId="0" borderId="13" xfId="0" applyNumberFormat="1" applyFont="1" applyBorder="1" applyAlignment="1">
      <alignmen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wrapText="1"/>
    </xf>
    <xf numFmtId="0" fontId="3" fillId="0" borderId="0" xfId="0" applyFont="1" applyBorder="1" applyAlignment="1">
      <alignment horizontal="left" wrapText="1"/>
    </xf>
    <xf numFmtId="3" fontId="0" fillId="0" borderId="10" xfId="0" applyNumberFormat="1" applyBorder="1" applyAlignment="1">
      <alignment horizontal="center" vertical="center" wrapText="1"/>
    </xf>
    <xf numFmtId="0" fontId="3" fillId="0" borderId="10" xfId="0" applyFont="1" applyBorder="1" applyAlignment="1">
      <alignment vertical="center" wrapText="1"/>
    </xf>
    <xf numFmtId="0" fontId="0" fillId="0" borderId="10" xfId="0" applyBorder="1" applyAlignment="1">
      <alignment horizontal="center" vertical="center" wrapText="1"/>
    </xf>
    <xf numFmtId="3" fontId="10" fillId="35" borderId="10" xfId="0" applyNumberFormat="1"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8" fillId="0" borderId="0" xfId="0" applyFont="1" applyAlignment="1">
      <alignment horizontal="left"/>
    </xf>
    <xf numFmtId="0" fontId="0" fillId="0" borderId="10" xfId="0" applyBorder="1" applyAlignment="1">
      <alignment/>
    </xf>
    <xf numFmtId="0" fontId="10" fillId="0" borderId="10" xfId="0" applyFont="1" applyBorder="1" applyAlignment="1">
      <alignment horizontal="center" vertical="center" wrapText="1"/>
    </xf>
    <xf numFmtId="164" fontId="10" fillId="0" borderId="10" xfId="55" applyNumberFormat="1" applyFont="1" applyBorder="1" applyAlignment="1">
      <alignment horizontal="center" vertical="center" wrapText="1"/>
    </xf>
    <xf numFmtId="3" fontId="4" fillId="35" borderId="18" xfId="0" applyNumberFormat="1" applyFont="1" applyFill="1" applyBorder="1" applyAlignment="1">
      <alignment/>
    </xf>
    <xf numFmtId="3" fontId="4" fillId="35" borderId="19" xfId="0" applyNumberFormat="1"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zoomScalePageLayoutView="0" workbookViewId="0" topLeftCell="A1">
      <selection activeCell="E7" sqref="E7"/>
    </sheetView>
  </sheetViews>
  <sheetFormatPr defaultColWidth="9.00390625" defaultRowHeight="12.75"/>
  <cols>
    <col min="2" max="2" width="66.375" style="0" customWidth="1"/>
    <col min="3" max="3" width="14.625" style="0" customWidth="1"/>
    <col min="4" max="4" width="20.125" style="8" customWidth="1"/>
    <col min="5" max="5" width="16.75390625" style="4" customWidth="1"/>
    <col min="6" max="6" width="12.00390625" style="0" customWidth="1"/>
    <col min="7" max="7" width="11.25390625" style="4" customWidth="1"/>
    <col min="8" max="8" width="4.125" style="0" customWidth="1"/>
  </cols>
  <sheetData>
    <row r="1" spans="1:10" ht="16.5" customHeight="1">
      <c r="A1" s="88" t="s">
        <v>62</v>
      </c>
      <c r="B1" s="88"/>
      <c r="C1" s="66"/>
      <c r="D1" s="68"/>
      <c r="E1" s="86"/>
      <c r="F1" s="67">
        <v>626.11</v>
      </c>
      <c r="G1" s="67">
        <v>626.11</v>
      </c>
      <c r="H1" s="66"/>
      <c r="I1" s="66"/>
      <c r="J1" s="20"/>
    </row>
    <row r="2" spans="1:10" ht="60" customHeight="1">
      <c r="A2" s="90" t="s">
        <v>63</v>
      </c>
      <c r="B2" s="91"/>
      <c r="C2" s="91"/>
      <c r="D2" s="91"/>
      <c r="E2" s="91"/>
      <c r="F2" s="91"/>
      <c r="G2" s="91"/>
      <c r="H2" s="66"/>
      <c r="I2" s="66"/>
      <c r="J2" s="20"/>
    </row>
    <row r="3" spans="1:10" ht="16.5" customHeight="1">
      <c r="A3" s="14"/>
      <c r="B3" s="14"/>
      <c r="C3" s="66"/>
      <c r="D3" s="68"/>
      <c r="E3" s="86"/>
      <c r="F3" s="67"/>
      <c r="G3" s="67"/>
      <c r="H3" s="66"/>
      <c r="I3" s="66"/>
      <c r="J3" s="20"/>
    </row>
    <row r="4" spans="1:8" s="1" customFormat="1" ht="46.5" customHeight="1">
      <c r="A4" s="106" t="s">
        <v>64</v>
      </c>
      <c r="B4" s="106"/>
      <c r="C4" s="106"/>
      <c r="D4" s="106"/>
      <c r="E4" s="106"/>
      <c r="F4" s="106"/>
      <c r="G4" s="106"/>
      <c r="H4" s="106"/>
    </row>
    <row r="5" spans="1:8" s="1" customFormat="1" ht="10.5" customHeight="1">
      <c r="A5" s="18"/>
      <c r="B5" s="18"/>
      <c r="C5" s="18"/>
      <c r="D5" s="18"/>
      <c r="E5" s="18"/>
      <c r="F5" s="18"/>
      <c r="G5" s="18"/>
      <c r="H5" s="18"/>
    </row>
    <row r="6" spans="1:7" ht="15.75" customHeight="1">
      <c r="A6" s="102" t="s">
        <v>1</v>
      </c>
      <c r="B6" s="102"/>
      <c r="C6" s="108"/>
      <c r="D6" s="101" t="s">
        <v>2</v>
      </c>
      <c r="E6" s="101"/>
      <c r="F6" s="101" t="s">
        <v>31</v>
      </c>
      <c r="G6" s="101"/>
    </row>
    <row r="7" spans="1:12" ht="57.75">
      <c r="A7" s="102"/>
      <c r="B7" s="102"/>
      <c r="C7" s="108"/>
      <c r="D7" s="85" t="s">
        <v>65</v>
      </c>
      <c r="E7" s="85" t="s">
        <v>67</v>
      </c>
      <c r="F7" s="2" t="s">
        <v>32</v>
      </c>
      <c r="G7" s="17" t="s">
        <v>35</v>
      </c>
      <c r="K7" s="3"/>
      <c r="L7" s="3"/>
    </row>
    <row r="8" spans="1:7" ht="27.75" customHeight="1">
      <c r="A8" s="102"/>
      <c r="B8" s="102"/>
      <c r="C8" s="108"/>
      <c r="D8" s="89">
        <v>199.32</v>
      </c>
      <c r="E8" s="72">
        <v>206.58</v>
      </c>
      <c r="F8" s="7">
        <f>E8/D8*100-100</f>
        <v>3.642384105960275</v>
      </c>
      <c r="G8" s="72">
        <f>E8-D8</f>
        <v>7.260000000000019</v>
      </c>
    </row>
    <row r="9" spans="1:7" ht="21.75" customHeight="1">
      <c r="A9" s="105" t="s">
        <v>0</v>
      </c>
      <c r="B9" s="105"/>
      <c r="C9" s="105"/>
      <c r="D9" s="105"/>
      <c r="E9" s="105"/>
      <c r="F9" s="105"/>
      <c r="G9" s="105"/>
    </row>
    <row r="10" spans="1:7" ht="15.75" customHeight="1">
      <c r="A10" s="102" t="s">
        <v>40</v>
      </c>
      <c r="B10" s="102"/>
      <c r="C10" s="103" t="s">
        <v>36</v>
      </c>
      <c r="D10" s="103"/>
      <c r="E10" s="103"/>
      <c r="F10" s="101" t="s">
        <v>33</v>
      </c>
      <c r="G10" s="101"/>
    </row>
    <row r="11" spans="1:7" ht="36">
      <c r="A11" s="102"/>
      <c r="B11" s="102"/>
      <c r="C11" s="70" t="s">
        <v>43</v>
      </c>
      <c r="D11" s="69" t="s">
        <v>66</v>
      </c>
      <c r="E11" s="69" t="s">
        <v>68</v>
      </c>
      <c r="F11" s="71" t="s">
        <v>44</v>
      </c>
      <c r="G11" s="69" t="s">
        <v>34</v>
      </c>
    </row>
    <row r="12" spans="1:7" ht="7.5" customHeight="1">
      <c r="A12" s="21"/>
      <c r="B12" s="22"/>
      <c r="C12" s="30"/>
      <c r="D12" s="111"/>
      <c r="E12" s="31"/>
      <c r="F12" s="42"/>
      <c r="G12" s="32"/>
    </row>
    <row r="13" spans="1:7" s="11" customFormat="1" ht="15">
      <c r="A13" s="23" t="s">
        <v>41</v>
      </c>
      <c r="B13" s="24"/>
      <c r="C13" s="33">
        <v>25</v>
      </c>
      <c r="D13" s="79">
        <v>49.83</v>
      </c>
      <c r="E13" s="74">
        <f>ROUND($E$8*C13/100,2)</f>
        <v>51.65</v>
      </c>
      <c r="F13" s="87">
        <f>E13/D13*100-100</f>
        <v>3.6524182219546617</v>
      </c>
      <c r="G13" s="75">
        <f>E13-D13</f>
        <v>1.8200000000000003</v>
      </c>
    </row>
    <row r="14" spans="1:7" s="11" customFormat="1" ht="15">
      <c r="A14" s="25"/>
      <c r="B14" s="26" t="s">
        <v>37</v>
      </c>
      <c r="C14" s="36"/>
      <c r="D14" s="79">
        <v>132.11</v>
      </c>
      <c r="E14" s="74">
        <v>139.38</v>
      </c>
      <c r="F14" s="87">
        <f>E14/D14*100-100</f>
        <v>5.502989932631877</v>
      </c>
      <c r="G14" s="75">
        <f>E14-D14</f>
        <v>7.269999999999982</v>
      </c>
    </row>
    <row r="15" spans="1:7" s="11" customFormat="1" ht="15">
      <c r="A15" s="23"/>
      <c r="B15" s="27" t="s">
        <v>38</v>
      </c>
      <c r="C15" s="37"/>
      <c r="D15" s="79">
        <f>ROUND(D13+D14,2)</f>
        <v>181.94</v>
      </c>
      <c r="E15" s="74">
        <f>ROUND(E13+E14,2)</f>
        <v>191.03</v>
      </c>
      <c r="F15" s="87">
        <f>E15/D15*100-100</f>
        <v>4.9961525777728895</v>
      </c>
      <c r="G15" s="75">
        <f>E15-D15</f>
        <v>9.090000000000003</v>
      </c>
    </row>
    <row r="16" spans="1:7" s="11" customFormat="1" ht="8.25" customHeight="1">
      <c r="A16" s="28"/>
      <c r="B16" s="29"/>
      <c r="C16" s="38"/>
      <c r="D16" s="112"/>
      <c r="E16" s="39"/>
      <c r="F16" s="43"/>
      <c r="G16" s="41"/>
    </row>
    <row r="17" spans="1:7" s="11" customFormat="1" ht="23.25" customHeight="1">
      <c r="A17" s="5"/>
      <c r="B17" s="12"/>
      <c r="C17" s="6"/>
      <c r="D17" s="13"/>
      <c r="E17" s="15"/>
      <c r="F17" s="16"/>
      <c r="G17" s="9"/>
    </row>
    <row r="18" spans="1:8" s="11" customFormat="1" ht="15.75" customHeight="1">
      <c r="A18" s="102" t="s">
        <v>42</v>
      </c>
      <c r="B18" s="102"/>
      <c r="C18" s="103" t="s">
        <v>36</v>
      </c>
      <c r="D18" s="103"/>
      <c r="E18" s="103"/>
      <c r="F18" s="101" t="s">
        <v>33</v>
      </c>
      <c r="G18" s="101"/>
      <c r="H18" s="19"/>
    </row>
    <row r="19" spans="1:8" s="11" customFormat="1" ht="25.5" customHeight="1">
      <c r="A19" s="102"/>
      <c r="B19" s="102"/>
      <c r="C19" s="109" t="s">
        <v>43</v>
      </c>
      <c r="D19" s="104" t="s">
        <v>66</v>
      </c>
      <c r="E19" s="104" t="s">
        <v>68</v>
      </c>
      <c r="F19" s="110" t="s">
        <v>44</v>
      </c>
      <c r="G19" s="104" t="s">
        <v>34</v>
      </c>
      <c r="H19" s="19"/>
    </row>
    <row r="20" spans="1:7" ht="18" customHeight="1">
      <c r="A20" s="102"/>
      <c r="B20" s="102"/>
      <c r="C20" s="109"/>
      <c r="D20" s="104"/>
      <c r="E20" s="104"/>
      <c r="F20" s="110"/>
      <c r="G20" s="104"/>
    </row>
    <row r="21" spans="1:7" ht="14.25" customHeight="1">
      <c r="A21" s="44" t="s">
        <v>3</v>
      </c>
      <c r="B21" s="45" t="s">
        <v>45</v>
      </c>
      <c r="C21" s="51">
        <v>110</v>
      </c>
      <c r="D21" s="76">
        <f>ROUND($D$8*C21/100,2)</f>
        <v>219.25</v>
      </c>
      <c r="E21" s="77">
        <f>ROUND($E$8*C21/100,2)</f>
        <v>227.24</v>
      </c>
      <c r="F21" s="46">
        <f>E21/D21*100-100</f>
        <v>3.6442417331813033</v>
      </c>
      <c r="G21" s="77">
        <f>E21-D21</f>
        <v>7.990000000000009</v>
      </c>
    </row>
    <row r="22" spans="1:7" ht="15">
      <c r="A22" s="47" t="s">
        <v>3</v>
      </c>
      <c r="B22" s="48" t="s">
        <v>46</v>
      </c>
      <c r="C22" s="52">
        <v>95</v>
      </c>
      <c r="D22" s="78">
        <f aca="true" t="shared" si="0" ref="D22:D30">ROUND($D$8*C22/100,2)</f>
        <v>189.35</v>
      </c>
      <c r="E22" s="79">
        <f aca="true" t="shared" si="1" ref="E22:E30">ROUND($E$8*C22/100,2)</f>
        <v>196.25</v>
      </c>
      <c r="F22" s="34">
        <f>E22/D22*100-100</f>
        <v>3.644045418537118</v>
      </c>
      <c r="G22" s="79">
        <f>E22-D22</f>
        <v>6.900000000000006</v>
      </c>
    </row>
    <row r="23" spans="1:7" ht="42.75">
      <c r="A23" s="47" t="s">
        <v>3</v>
      </c>
      <c r="B23" s="48" t="s">
        <v>47</v>
      </c>
      <c r="C23" s="52">
        <v>85</v>
      </c>
      <c r="D23" s="78">
        <f t="shared" si="0"/>
        <v>169.42</v>
      </c>
      <c r="E23" s="79">
        <f t="shared" si="1"/>
        <v>175.59</v>
      </c>
      <c r="F23" s="34">
        <f>E23/D23*100-100</f>
        <v>3.6418368551528886</v>
      </c>
      <c r="G23" s="79">
        <f>E23-D23</f>
        <v>6.170000000000016</v>
      </c>
    </row>
    <row r="24" spans="1:7" ht="15">
      <c r="A24" s="47" t="s">
        <v>3</v>
      </c>
      <c r="B24" s="48" t="s">
        <v>48</v>
      </c>
      <c r="C24" s="52">
        <v>75</v>
      </c>
      <c r="D24" s="78">
        <f t="shared" si="0"/>
        <v>149.49</v>
      </c>
      <c r="E24" s="79">
        <f t="shared" si="1"/>
        <v>154.94</v>
      </c>
      <c r="F24" s="34">
        <f>E24/D24*100-100</f>
        <v>3.6457288112917325</v>
      </c>
      <c r="G24" s="79">
        <f>E24-D24</f>
        <v>5.449999999999989</v>
      </c>
    </row>
    <row r="25" spans="1:7" ht="14.25" customHeight="1">
      <c r="A25" s="47" t="s">
        <v>3</v>
      </c>
      <c r="B25" s="48" t="s">
        <v>61</v>
      </c>
      <c r="C25" s="52">
        <v>50</v>
      </c>
      <c r="D25" s="78">
        <f t="shared" si="0"/>
        <v>99.66</v>
      </c>
      <c r="E25" s="79">
        <f t="shared" si="1"/>
        <v>103.29</v>
      </c>
      <c r="F25" s="34">
        <f>E25/D25*100-100</f>
        <v>3.642384105960275</v>
      </c>
      <c r="G25" s="79">
        <f>E25-D25</f>
        <v>3.6300000000000097</v>
      </c>
    </row>
    <row r="26" spans="1:7" ht="28.5">
      <c r="A26" s="47" t="s">
        <v>3</v>
      </c>
      <c r="B26" s="48" t="s">
        <v>49</v>
      </c>
      <c r="C26" s="52"/>
      <c r="D26" s="78"/>
      <c r="E26" s="79"/>
      <c r="F26" s="34"/>
      <c r="G26" s="79"/>
    </row>
    <row r="27" spans="1:7" ht="15">
      <c r="A27" s="23"/>
      <c r="B27" s="49" t="s">
        <v>50</v>
      </c>
      <c r="C27" s="52">
        <v>80</v>
      </c>
      <c r="D27" s="78">
        <f t="shared" si="0"/>
        <v>159.46</v>
      </c>
      <c r="E27" s="79">
        <f t="shared" si="1"/>
        <v>165.26</v>
      </c>
      <c r="F27" s="34">
        <f>E27/D27*100-100</f>
        <v>3.637275805844723</v>
      </c>
      <c r="G27" s="79">
        <f>E27-D27</f>
        <v>5.799999999999983</v>
      </c>
    </row>
    <row r="28" spans="1:7" ht="15">
      <c r="A28" s="23"/>
      <c r="B28" s="49" t="s">
        <v>51</v>
      </c>
      <c r="C28" s="52">
        <v>85</v>
      </c>
      <c r="D28" s="78">
        <f t="shared" si="0"/>
        <v>169.42</v>
      </c>
      <c r="E28" s="79">
        <f t="shared" si="1"/>
        <v>175.59</v>
      </c>
      <c r="F28" s="34">
        <f>E28/D28*100-100</f>
        <v>3.6418368551528886</v>
      </c>
      <c r="G28" s="79">
        <f>E28-D28</f>
        <v>6.170000000000016</v>
      </c>
    </row>
    <row r="29" spans="1:7" ht="15">
      <c r="A29" s="23"/>
      <c r="B29" s="49" t="s">
        <v>52</v>
      </c>
      <c r="C29" s="52">
        <v>95</v>
      </c>
      <c r="D29" s="78">
        <f t="shared" si="0"/>
        <v>189.35</v>
      </c>
      <c r="E29" s="79">
        <f t="shared" si="1"/>
        <v>196.25</v>
      </c>
      <c r="F29" s="34">
        <f>E29/D29*100-100</f>
        <v>3.644045418537118</v>
      </c>
      <c r="G29" s="79">
        <f>E29-D29</f>
        <v>6.900000000000006</v>
      </c>
    </row>
    <row r="30" spans="1:7" ht="15">
      <c r="A30" s="28"/>
      <c r="B30" s="50" t="s">
        <v>53</v>
      </c>
      <c r="C30" s="53">
        <v>110</v>
      </c>
      <c r="D30" s="80">
        <f t="shared" si="0"/>
        <v>219.25</v>
      </c>
      <c r="E30" s="81">
        <f t="shared" si="1"/>
        <v>227.24</v>
      </c>
      <c r="F30" s="40">
        <f>E30/D30*100-100</f>
        <v>3.6442417331813033</v>
      </c>
      <c r="G30" s="81">
        <f>E30-D30</f>
        <v>7.990000000000009</v>
      </c>
    </row>
    <row r="31" spans="1:8" ht="8.25" customHeight="1">
      <c r="A31" s="107"/>
      <c r="B31" s="107"/>
      <c r="C31" s="6"/>
      <c r="D31" s="9"/>
      <c r="E31" s="9"/>
      <c r="F31" s="9"/>
      <c r="G31" s="10"/>
      <c r="H31" s="9"/>
    </row>
    <row r="32" spans="1:7" ht="15.75" customHeight="1">
      <c r="A32" s="102" t="s">
        <v>58</v>
      </c>
      <c r="B32" s="102"/>
      <c r="C32" s="103" t="s">
        <v>36</v>
      </c>
      <c r="D32" s="103"/>
      <c r="E32" s="103"/>
      <c r="F32" s="101" t="s">
        <v>33</v>
      </c>
      <c r="G32" s="101"/>
    </row>
    <row r="33" spans="1:7" ht="51.75" customHeight="1">
      <c r="A33" s="102"/>
      <c r="B33" s="102"/>
      <c r="C33" s="70" t="s">
        <v>39</v>
      </c>
      <c r="D33" s="104" t="s">
        <v>66</v>
      </c>
      <c r="E33" s="104" t="s">
        <v>68</v>
      </c>
      <c r="F33" s="71" t="s">
        <v>44</v>
      </c>
      <c r="G33" s="69" t="s">
        <v>34</v>
      </c>
    </row>
    <row r="34" spans="1:7" ht="15" customHeight="1">
      <c r="A34" s="97" t="s">
        <v>54</v>
      </c>
      <c r="B34" s="98"/>
      <c r="C34" s="63"/>
      <c r="D34" s="104"/>
      <c r="E34" s="104"/>
      <c r="F34" s="54"/>
      <c r="G34" s="62"/>
    </row>
    <row r="35" spans="1:7" ht="15">
      <c r="A35" s="94" t="s">
        <v>4</v>
      </c>
      <c r="B35" s="95"/>
      <c r="C35" s="64"/>
      <c r="D35" s="65"/>
      <c r="E35" s="35"/>
      <c r="F35" s="34"/>
      <c r="G35" s="79"/>
    </row>
    <row r="36" spans="1:7" ht="15">
      <c r="A36" s="47" t="s">
        <v>3</v>
      </c>
      <c r="B36" s="55" t="s">
        <v>5</v>
      </c>
      <c r="C36" s="37">
        <v>100</v>
      </c>
      <c r="D36" s="73">
        <f>ROUND($D$13*C36/100,2)</f>
        <v>49.83</v>
      </c>
      <c r="E36" s="82">
        <f>ROUND($E$13*C36/100,2)</f>
        <v>51.65</v>
      </c>
      <c r="F36" s="34">
        <f>E36/D36*100-100</f>
        <v>3.6524182219546617</v>
      </c>
      <c r="G36" s="79">
        <f>E36-D36</f>
        <v>1.8200000000000003</v>
      </c>
    </row>
    <row r="37" spans="1:7" ht="42.75">
      <c r="A37" s="47" t="s">
        <v>3</v>
      </c>
      <c r="B37" s="48" t="s">
        <v>29</v>
      </c>
      <c r="C37" s="37">
        <v>50</v>
      </c>
      <c r="D37" s="73">
        <f aca="true" t="shared" si="2" ref="D37:D68">ROUND($D$13*C37/100,2)</f>
        <v>24.92</v>
      </c>
      <c r="E37" s="82">
        <f aca="true" t="shared" si="3" ref="E37:E68">ROUND($E$13*C37/100,2)</f>
        <v>25.83</v>
      </c>
      <c r="F37" s="34">
        <f aca="true" t="shared" si="4" ref="F37:F68">E37/D37*100-100</f>
        <v>3.6516853932584183</v>
      </c>
      <c r="G37" s="79">
        <f aca="true" t="shared" si="5" ref="G37:G68">E37-D37</f>
        <v>0.9099999999999966</v>
      </c>
    </row>
    <row r="38" spans="1:7" ht="15">
      <c r="A38" s="96" t="s">
        <v>6</v>
      </c>
      <c r="B38" s="95"/>
      <c r="C38" s="37"/>
      <c r="D38" s="73"/>
      <c r="E38" s="82"/>
      <c r="F38" s="34"/>
      <c r="G38" s="79"/>
    </row>
    <row r="39" spans="1:7" ht="15">
      <c r="A39" s="47" t="s">
        <v>3</v>
      </c>
      <c r="B39" s="56" t="s">
        <v>5</v>
      </c>
      <c r="C39" s="37">
        <v>100</v>
      </c>
      <c r="D39" s="73">
        <f t="shared" si="2"/>
        <v>49.83</v>
      </c>
      <c r="E39" s="82">
        <f t="shared" si="3"/>
        <v>51.65</v>
      </c>
      <c r="F39" s="34">
        <f t="shared" si="4"/>
        <v>3.6524182219546617</v>
      </c>
      <c r="G39" s="79">
        <f t="shared" si="5"/>
        <v>1.8200000000000003</v>
      </c>
    </row>
    <row r="40" spans="1:7" ht="42.75">
      <c r="A40" s="47" t="s">
        <v>3</v>
      </c>
      <c r="B40" s="48" t="s">
        <v>30</v>
      </c>
      <c r="C40" s="37">
        <v>50</v>
      </c>
      <c r="D40" s="73">
        <f t="shared" si="2"/>
        <v>24.92</v>
      </c>
      <c r="E40" s="82">
        <f t="shared" si="3"/>
        <v>25.83</v>
      </c>
      <c r="F40" s="34">
        <f t="shared" si="4"/>
        <v>3.6516853932584183</v>
      </c>
      <c r="G40" s="79">
        <f t="shared" si="5"/>
        <v>0.9099999999999966</v>
      </c>
    </row>
    <row r="41" spans="1:7" ht="15">
      <c r="A41" s="94" t="s">
        <v>7</v>
      </c>
      <c r="B41" s="95"/>
      <c r="C41" s="37"/>
      <c r="D41" s="73"/>
      <c r="E41" s="82"/>
      <c r="F41" s="34"/>
      <c r="G41" s="79"/>
    </row>
    <row r="42" spans="1:7" ht="15">
      <c r="A42" s="47" t="s">
        <v>3</v>
      </c>
      <c r="B42" s="56" t="s">
        <v>5</v>
      </c>
      <c r="C42" s="37">
        <v>100</v>
      </c>
      <c r="D42" s="73">
        <f t="shared" si="2"/>
        <v>49.83</v>
      </c>
      <c r="E42" s="82">
        <f t="shared" si="3"/>
        <v>51.65</v>
      </c>
      <c r="F42" s="34">
        <f t="shared" si="4"/>
        <v>3.6524182219546617</v>
      </c>
      <c r="G42" s="79">
        <f t="shared" si="5"/>
        <v>1.8200000000000003</v>
      </c>
    </row>
    <row r="43" spans="1:7" ht="57" customHeight="1">
      <c r="A43" s="47" t="s">
        <v>3</v>
      </c>
      <c r="B43" s="48" t="s">
        <v>8</v>
      </c>
      <c r="C43" s="37">
        <v>50</v>
      </c>
      <c r="D43" s="73">
        <f t="shared" si="2"/>
        <v>24.92</v>
      </c>
      <c r="E43" s="82">
        <f t="shared" si="3"/>
        <v>25.83</v>
      </c>
      <c r="F43" s="34">
        <f t="shared" si="4"/>
        <v>3.6516853932584183</v>
      </c>
      <c r="G43" s="79">
        <f t="shared" si="5"/>
        <v>0.9099999999999966</v>
      </c>
    </row>
    <row r="44" spans="1:7" ht="32.25" customHeight="1">
      <c r="A44" s="99" t="s">
        <v>57</v>
      </c>
      <c r="B44" s="100"/>
      <c r="C44" s="37"/>
      <c r="D44" s="73"/>
      <c r="E44" s="82"/>
      <c r="F44" s="34"/>
      <c r="G44" s="79"/>
    </row>
    <row r="45" spans="1:7" ht="15" customHeight="1">
      <c r="A45" s="47" t="s">
        <v>3</v>
      </c>
      <c r="B45" s="48" t="s">
        <v>55</v>
      </c>
      <c r="C45" s="37">
        <v>75</v>
      </c>
      <c r="D45" s="73">
        <f t="shared" si="2"/>
        <v>37.37</v>
      </c>
      <c r="E45" s="82">
        <f t="shared" si="3"/>
        <v>38.74</v>
      </c>
      <c r="F45" s="34">
        <f t="shared" si="4"/>
        <v>3.666042279903678</v>
      </c>
      <c r="G45" s="79">
        <f t="shared" si="5"/>
        <v>1.3700000000000045</v>
      </c>
    </row>
    <row r="46" spans="1:7" ht="15" customHeight="1">
      <c r="A46" s="47" t="s">
        <v>3</v>
      </c>
      <c r="B46" s="48" t="s">
        <v>56</v>
      </c>
      <c r="C46" s="37">
        <v>100</v>
      </c>
      <c r="D46" s="73">
        <f t="shared" si="2"/>
        <v>49.83</v>
      </c>
      <c r="E46" s="82">
        <f t="shared" si="3"/>
        <v>51.65</v>
      </c>
      <c r="F46" s="34">
        <f t="shared" si="4"/>
        <v>3.6524182219546617</v>
      </c>
      <c r="G46" s="79">
        <f t="shared" si="5"/>
        <v>1.8200000000000003</v>
      </c>
    </row>
    <row r="47" spans="1:7" ht="15">
      <c r="A47" s="25" t="s">
        <v>9</v>
      </c>
      <c r="B47" s="56"/>
      <c r="C47" s="37"/>
      <c r="D47" s="73"/>
      <c r="E47" s="82"/>
      <c r="F47" s="34"/>
      <c r="G47" s="79"/>
    </row>
    <row r="48" spans="1:7" ht="15">
      <c r="A48" s="92" t="s">
        <v>10</v>
      </c>
      <c r="B48" s="93"/>
      <c r="C48" s="37"/>
      <c r="D48" s="73"/>
      <c r="E48" s="82"/>
      <c r="F48" s="34"/>
      <c r="G48" s="79"/>
    </row>
    <row r="49" spans="1:7" ht="56.25" customHeight="1">
      <c r="A49" s="23"/>
      <c r="B49" s="57" t="s">
        <v>59</v>
      </c>
      <c r="C49" s="37">
        <v>500</v>
      </c>
      <c r="D49" s="73">
        <f t="shared" si="2"/>
        <v>249.15</v>
      </c>
      <c r="E49" s="82">
        <f t="shared" si="3"/>
        <v>258.25</v>
      </c>
      <c r="F49" s="34">
        <f t="shared" si="4"/>
        <v>3.6524182219546333</v>
      </c>
      <c r="G49" s="79">
        <f t="shared" si="5"/>
        <v>9.099999999999994</v>
      </c>
    </row>
    <row r="50" spans="1:7" ht="15">
      <c r="A50" s="92" t="s">
        <v>11</v>
      </c>
      <c r="B50" s="93"/>
      <c r="C50" s="37"/>
      <c r="D50" s="73"/>
      <c r="E50" s="82"/>
      <c r="F50" s="34"/>
      <c r="G50" s="79"/>
    </row>
    <row r="51" spans="1:7" ht="15">
      <c r="A51" s="58" t="s">
        <v>3</v>
      </c>
      <c r="B51" s="57" t="s">
        <v>12</v>
      </c>
      <c r="C51" s="37">
        <v>400</v>
      </c>
      <c r="D51" s="73">
        <f t="shared" si="2"/>
        <v>199.32</v>
      </c>
      <c r="E51" s="82">
        <f t="shared" si="3"/>
        <v>206.6</v>
      </c>
      <c r="F51" s="34">
        <f t="shared" si="4"/>
        <v>3.6524182219546617</v>
      </c>
      <c r="G51" s="79">
        <f t="shared" si="5"/>
        <v>7.280000000000001</v>
      </c>
    </row>
    <row r="52" spans="1:7" ht="15">
      <c r="A52" s="58" t="s">
        <v>3</v>
      </c>
      <c r="B52" s="57" t="s">
        <v>13</v>
      </c>
      <c r="C52" s="37">
        <v>250</v>
      </c>
      <c r="D52" s="73">
        <f t="shared" si="2"/>
        <v>124.58</v>
      </c>
      <c r="E52" s="82">
        <f t="shared" si="3"/>
        <v>129.13</v>
      </c>
      <c r="F52" s="34">
        <f t="shared" si="4"/>
        <v>3.6522716326858244</v>
      </c>
      <c r="G52" s="79">
        <f t="shared" si="5"/>
        <v>4.549999999999997</v>
      </c>
    </row>
    <row r="53" spans="1:7" ht="71.25">
      <c r="A53" s="47" t="s">
        <v>3</v>
      </c>
      <c r="B53" s="57" t="s">
        <v>14</v>
      </c>
      <c r="C53" s="37">
        <v>250</v>
      </c>
      <c r="D53" s="73">
        <f t="shared" si="2"/>
        <v>124.58</v>
      </c>
      <c r="E53" s="82">
        <f t="shared" si="3"/>
        <v>129.13</v>
      </c>
      <c r="F53" s="34">
        <f t="shared" si="4"/>
        <v>3.6522716326858244</v>
      </c>
      <c r="G53" s="79">
        <f t="shared" si="5"/>
        <v>4.549999999999997</v>
      </c>
    </row>
    <row r="54" spans="1:7" ht="28.5">
      <c r="A54" s="47" t="s">
        <v>3</v>
      </c>
      <c r="B54" s="57" t="s">
        <v>15</v>
      </c>
      <c r="C54" s="37">
        <v>250</v>
      </c>
      <c r="D54" s="73">
        <f t="shared" si="2"/>
        <v>124.58</v>
      </c>
      <c r="E54" s="82">
        <f t="shared" si="3"/>
        <v>129.13</v>
      </c>
      <c r="F54" s="34">
        <f t="shared" si="4"/>
        <v>3.6522716326858244</v>
      </c>
      <c r="G54" s="79">
        <f t="shared" si="5"/>
        <v>4.549999999999997</v>
      </c>
    </row>
    <row r="55" spans="1:7" ht="42.75">
      <c r="A55" s="47" t="s">
        <v>3</v>
      </c>
      <c r="B55" s="57" t="s">
        <v>16</v>
      </c>
      <c r="C55" s="37">
        <v>250</v>
      </c>
      <c r="D55" s="73">
        <f t="shared" si="2"/>
        <v>124.58</v>
      </c>
      <c r="E55" s="82">
        <f t="shared" si="3"/>
        <v>129.13</v>
      </c>
      <c r="F55" s="34">
        <f t="shared" si="4"/>
        <v>3.6522716326858244</v>
      </c>
      <c r="G55" s="79">
        <f t="shared" si="5"/>
        <v>4.549999999999997</v>
      </c>
    </row>
    <row r="56" spans="1:7" ht="42.75">
      <c r="A56" s="47" t="s">
        <v>3</v>
      </c>
      <c r="B56" s="57" t="s">
        <v>17</v>
      </c>
      <c r="C56" s="37">
        <v>100</v>
      </c>
      <c r="D56" s="73">
        <f t="shared" si="2"/>
        <v>49.83</v>
      </c>
      <c r="E56" s="82">
        <f t="shared" si="3"/>
        <v>51.65</v>
      </c>
      <c r="F56" s="34">
        <f t="shared" si="4"/>
        <v>3.6524182219546617</v>
      </c>
      <c r="G56" s="79">
        <f t="shared" si="5"/>
        <v>1.8200000000000003</v>
      </c>
    </row>
    <row r="57" spans="1:7" ht="42.75">
      <c r="A57" s="47" t="s">
        <v>3</v>
      </c>
      <c r="B57" s="57" t="s">
        <v>18</v>
      </c>
      <c r="C57" s="37">
        <v>100</v>
      </c>
      <c r="D57" s="73">
        <f t="shared" si="2"/>
        <v>49.83</v>
      </c>
      <c r="E57" s="82">
        <f t="shared" si="3"/>
        <v>51.65</v>
      </c>
      <c r="F57" s="34">
        <f t="shared" si="4"/>
        <v>3.6524182219546617</v>
      </c>
      <c r="G57" s="79">
        <f t="shared" si="5"/>
        <v>1.8200000000000003</v>
      </c>
    </row>
    <row r="58" spans="1:7" ht="42" customHeight="1">
      <c r="A58" s="47" t="s">
        <v>3</v>
      </c>
      <c r="B58" s="48" t="s">
        <v>19</v>
      </c>
      <c r="C58" s="37">
        <v>50</v>
      </c>
      <c r="D58" s="73">
        <f t="shared" si="2"/>
        <v>24.92</v>
      </c>
      <c r="E58" s="82">
        <f t="shared" si="3"/>
        <v>25.83</v>
      </c>
      <c r="F58" s="34">
        <f t="shared" si="4"/>
        <v>3.6516853932584183</v>
      </c>
      <c r="G58" s="79">
        <f t="shared" si="5"/>
        <v>0.9099999999999966</v>
      </c>
    </row>
    <row r="59" spans="1:7" ht="42.75">
      <c r="A59" s="47" t="s">
        <v>3</v>
      </c>
      <c r="B59" s="57" t="s">
        <v>20</v>
      </c>
      <c r="C59" s="37">
        <v>50</v>
      </c>
      <c r="D59" s="73">
        <f t="shared" si="2"/>
        <v>24.92</v>
      </c>
      <c r="E59" s="82">
        <f t="shared" si="3"/>
        <v>25.83</v>
      </c>
      <c r="F59" s="34">
        <f t="shared" si="4"/>
        <v>3.6516853932584183</v>
      </c>
      <c r="G59" s="79">
        <f t="shared" si="5"/>
        <v>0.9099999999999966</v>
      </c>
    </row>
    <row r="60" spans="1:7" ht="15">
      <c r="A60" s="92" t="s">
        <v>21</v>
      </c>
      <c r="B60" s="93"/>
      <c r="C60" s="37"/>
      <c r="D60" s="73"/>
      <c r="E60" s="82"/>
      <c r="F60" s="34"/>
      <c r="G60" s="79"/>
    </row>
    <row r="61" spans="1:7" ht="85.5">
      <c r="A61" s="47" t="s">
        <v>3</v>
      </c>
      <c r="B61" s="48" t="s">
        <v>26</v>
      </c>
      <c r="C61" s="37">
        <v>180</v>
      </c>
      <c r="D61" s="73">
        <f t="shared" si="2"/>
        <v>89.69</v>
      </c>
      <c r="E61" s="82">
        <f t="shared" si="3"/>
        <v>92.97</v>
      </c>
      <c r="F61" s="34">
        <f t="shared" si="4"/>
        <v>3.6570409187200283</v>
      </c>
      <c r="G61" s="79">
        <f t="shared" si="5"/>
        <v>3.280000000000001</v>
      </c>
    </row>
    <row r="62" spans="1:7" ht="114">
      <c r="A62" s="47" t="s">
        <v>3</v>
      </c>
      <c r="B62" s="59" t="s">
        <v>27</v>
      </c>
      <c r="C62" s="37">
        <v>100</v>
      </c>
      <c r="D62" s="73">
        <f t="shared" si="2"/>
        <v>49.83</v>
      </c>
      <c r="E62" s="82">
        <f t="shared" si="3"/>
        <v>51.65</v>
      </c>
      <c r="F62" s="34">
        <f t="shared" si="4"/>
        <v>3.6524182219546617</v>
      </c>
      <c r="G62" s="79">
        <f t="shared" si="5"/>
        <v>1.8200000000000003</v>
      </c>
    </row>
    <row r="63" spans="1:7" ht="15">
      <c r="A63" s="92" t="s">
        <v>22</v>
      </c>
      <c r="B63" s="93"/>
      <c r="C63" s="37"/>
      <c r="D63" s="73"/>
      <c r="E63" s="82"/>
      <c r="F63" s="34"/>
      <c r="G63" s="79"/>
    </row>
    <row r="64" spans="1:7" ht="89.25" customHeight="1">
      <c r="A64" s="47" t="s">
        <v>3</v>
      </c>
      <c r="B64" s="48" t="s">
        <v>28</v>
      </c>
      <c r="C64" s="37">
        <v>50</v>
      </c>
      <c r="D64" s="73">
        <f t="shared" si="2"/>
        <v>24.92</v>
      </c>
      <c r="E64" s="82">
        <f t="shared" si="3"/>
        <v>25.83</v>
      </c>
      <c r="F64" s="34">
        <f t="shared" si="4"/>
        <v>3.6516853932584183</v>
      </c>
      <c r="G64" s="79">
        <f t="shared" si="5"/>
        <v>0.9099999999999966</v>
      </c>
    </row>
    <row r="65" spans="1:7" ht="15">
      <c r="A65" s="92" t="s">
        <v>23</v>
      </c>
      <c r="B65" s="93"/>
      <c r="C65" s="37"/>
      <c r="D65" s="73"/>
      <c r="E65" s="82"/>
      <c r="F65" s="34"/>
      <c r="G65" s="79"/>
    </row>
    <row r="66" spans="1:7" ht="87" customHeight="1">
      <c r="A66" s="47" t="s">
        <v>3</v>
      </c>
      <c r="B66" s="48" t="s">
        <v>60</v>
      </c>
      <c r="C66" s="37">
        <v>40</v>
      </c>
      <c r="D66" s="73">
        <f t="shared" si="2"/>
        <v>19.93</v>
      </c>
      <c r="E66" s="82">
        <f t="shared" si="3"/>
        <v>20.66</v>
      </c>
      <c r="F66" s="34">
        <f t="shared" si="4"/>
        <v>3.662819869543398</v>
      </c>
      <c r="G66" s="79">
        <f t="shared" si="5"/>
        <v>0.7300000000000004</v>
      </c>
    </row>
    <row r="67" spans="1:7" ht="15">
      <c r="A67" s="92" t="s">
        <v>24</v>
      </c>
      <c r="B67" s="93"/>
      <c r="C67" s="37"/>
      <c r="D67" s="73"/>
      <c r="E67" s="82"/>
      <c r="F67" s="34"/>
      <c r="G67" s="79"/>
    </row>
    <row r="68" spans="1:7" ht="28.5">
      <c r="A68" s="60" t="s">
        <v>3</v>
      </c>
      <c r="B68" s="61" t="s">
        <v>25</v>
      </c>
      <c r="C68" s="38">
        <v>50</v>
      </c>
      <c r="D68" s="84">
        <f t="shared" si="2"/>
        <v>24.92</v>
      </c>
      <c r="E68" s="83">
        <f t="shared" si="3"/>
        <v>25.83</v>
      </c>
      <c r="F68" s="40">
        <f t="shared" si="4"/>
        <v>3.6516853932584183</v>
      </c>
      <c r="G68" s="81">
        <f t="shared" si="5"/>
        <v>0.9099999999999966</v>
      </c>
    </row>
  </sheetData>
  <sheetProtection/>
  <mergeCells count="34">
    <mergeCell ref="A4:H4"/>
    <mergeCell ref="A18:B20"/>
    <mergeCell ref="C10:E10"/>
    <mergeCell ref="F10:G10"/>
    <mergeCell ref="A31:B31"/>
    <mergeCell ref="A10:B11"/>
    <mergeCell ref="A6:C8"/>
    <mergeCell ref="C19:C20"/>
    <mergeCell ref="C18:E18"/>
    <mergeCell ref="F19:F20"/>
    <mergeCell ref="F6:G6"/>
    <mergeCell ref="D6:E6"/>
    <mergeCell ref="E19:E20"/>
    <mergeCell ref="A9:G9"/>
    <mergeCell ref="F18:G18"/>
    <mergeCell ref="G19:G20"/>
    <mergeCell ref="A34:B34"/>
    <mergeCell ref="D19:D20"/>
    <mergeCell ref="A44:B44"/>
    <mergeCell ref="F32:G32"/>
    <mergeCell ref="A32:B33"/>
    <mergeCell ref="C32:E32"/>
    <mergeCell ref="D33:D34"/>
    <mergeCell ref="E33:E34"/>
    <mergeCell ref="A2:G2"/>
    <mergeCell ref="A67:B67"/>
    <mergeCell ref="A35:B35"/>
    <mergeCell ref="A38:B38"/>
    <mergeCell ref="A41:B41"/>
    <mergeCell ref="A50:B50"/>
    <mergeCell ref="A65:B65"/>
    <mergeCell ref="A48:B48"/>
    <mergeCell ref="A60:B60"/>
    <mergeCell ref="A63:B63"/>
  </mergeCells>
  <printOptions/>
  <pageMargins left="0.25" right="0.25" top="0.75" bottom="0.87"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murashkevich</dc:creator>
  <cp:keywords/>
  <dc:description/>
  <cp:lastModifiedBy>bogdanovitch</cp:lastModifiedBy>
  <cp:lastPrinted>2014-01-29T09:02:13Z</cp:lastPrinted>
  <dcterms:created xsi:type="dcterms:W3CDTF">2009-07-15T16:01:44Z</dcterms:created>
  <dcterms:modified xsi:type="dcterms:W3CDTF">2018-05-04T08:10:15Z</dcterms:modified>
  <cp:category/>
  <cp:version/>
  <cp:contentType/>
  <cp:contentStatus/>
</cp:coreProperties>
</file>